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sin\OneDrive\Masaüstü\"/>
    </mc:Choice>
  </mc:AlternateContent>
  <bookViews>
    <workbookView xWindow="0" yWindow="0" windowWidth="20490" windowHeight="8940"/>
  </bookViews>
  <sheets>
    <sheet name="vekalet-ücreti-hesaplama" sheetId="1" r:id="rId1"/>
    <sheet name="formüller" sheetId="2" state="hidden" r:id="rId2"/>
  </sheets>
  <calcPr calcId="152511"/>
</workbook>
</file>

<file path=xl/calcChain.xml><?xml version="1.0" encoding="utf-8"?>
<calcChain xmlns="http://schemas.openxmlformats.org/spreadsheetml/2006/main">
  <c r="E3" i="2" l="1"/>
  <c r="E2" i="2"/>
  <c r="D9" i="2"/>
  <c r="D8" i="2"/>
  <c r="B8" i="2"/>
  <c r="E9" i="2"/>
  <c r="F9" i="2" s="1"/>
  <c r="I11" i="1" s="1"/>
  <c r="D7" i="2"/>
  <c r="B7" i="2"/>
  <c r="E8" i="2"/>
  <c r="D6" i="2"/>
  <c r="B6" i="2"/>
  <c r="E7" i="2"/>
  <c r="D5" i="2"/>
  <c r="B5" i="2"/>
  <c r="D4" i="2"/>
  <c r="B4" i="2"/>
  <c r="E5" i="2"/>
  <c r="D3" i="2"/>
  <c r="B3" i="2"/>
  <c r="D2" i="2"/>
  <c r="G5" i="1"/>
  <c r="G6" i="1"/>
  <c r="G7" i="1"/>
  <c r="G8" i="1"/>
  <c r="G9" i="1"/>
  <c r="G10" i="1"/>
  <c r="G4" i="1"/>
  <c r="E6" i="2"/>
  <c r="E4" i="2"/>
  <c r="F3" i="2" l="1"/>
  <c r="I5" i="1" s="1"/>
  <c r="F5" i="2"/>
  <c r="I7" i="1" s="1"/>
  <c r="F4" i="2"/>
  <c r="I6" i="1" s="1"/>
  <c r="F2" i="2"/>
  <c r="I4" i="1" s="1"/>
  <c r="F6" i="2"/>
  <c r="I8" i="1" s="1"/>
  <c r="F8" i="2"/>
  <c r="I10" i="1" s="1"/>
  <c r="F7" i="2"/>
  <c r="I9" i="1" s="1"/>
  <c r="I12" i="1" l="1"/>
</calcChain>
</file>

<file path=xl/comments1.xml><?xml version="1.0" encoding="utf-8"?>
<comments xmlns="http://schemas.openxmlformats.org/spreadsheetml/2006/main">
  <authors>
    <author>yasin demir</author>
  </authors>
  <commentList>
    <comment ref="G3" authorId="0" shapeId="0">
      <text>
        <r>
          <rPr>
            <b/>
            <sz val="12"/>
            <color indexed="81"/>
            <rFont val="Tahoma"/>
            <family val="2"/>
            <charset val="162"/>
          </rPr>
          <t xml:space="preserve">Miktarı buraya giriniz.
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<sst xmlns="http://schemas.openxmlformats.org/spreadsheetml/2006/main" count="30" uniqueCount="25">
  <si>
    <t>BİRİNCİ ARALIK</t>
  </si>
  <si>
    <t>İKİNCİ ARALIK</t>
  </si>
  <si>
    <t>ORANLAR</t>
  </si>
  <si>
    <t>Sütun1</t>
  </si>
  <si>
    <t>Sütun3</t>
  </si>
  <si>
    <t>Tutarlar</t>
  </si>
  <si>
    <t>Sonraki</t>
  </si>
  <si>
    <t>İlk</t>
  </si>
  <si>
    <t>% 15.0</t>
  </si>
  <si>
    <t>% 13.0</t>
  </si>
  <si>
    <t xml:space="preserve">% 9.5 </t>
  </si>
  <si>
    <t>% 7.0</t>
  </si>
  <si>
    <t>% 5.0</t>
  </si>
  <si>
    <t>% 3.5</t>
  </si>
  <si>
    <t>% 1.8</t>
  </si>
  <si>
    <t>% 1.0</t>
  </si>
  <si>
    <t>DEĞERLER1</t>
  </si>
  <si>
    <t>DEĞERLER2</t>
  </si>
  <si>
    <t>Miktar</t>
  </si>
  <si>
    <t>TOPLAM</t>
  </si>
  <si>
    <t>tüm değerler için</t>
  </si>
  <si>
    <t xml:space="preserve">Geri kalan </t>
  </si>
  <si>
    <t>TOTAL</t>
  </si>
  <si>
    <t>AVUKAT VEKALET ÜCRETİ HESAPLAMA</t>
  </si>
  <si>
    <r>
      <rPr>
        <b/>
        <sz val="11"/>
        <color indexed="10"/>
        <rFont val="Calibri"/>
        <family val="2"/>
        <charset val="162"/>
      </rPr>
      <t>Not :</t>
    </r>
    <r>
      <rPr>
        <sz val="11"/>
        <color theme="1"/>
        <rFont val="Calibri"/>
        <family val="2"/>
        <scheme val="minor"/>
      </rPr>
      <t xml:space="preserve"> 5.100 ₺ altındaki tutarlar 5.100 ₺ maktu olarak yatırılır.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</si>
</sst>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₺&quot;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color indexed="81"/>
      <name val="Tahoma"/>
      <family val="2"/>
      <charset val="162"/>
    </font>
    <font>
      <b/>
      <sz val="12"/>
      <color indexed="81"/>
      <name val="Tahoma"/>
      <family val="2"/>
      <charset val="162"/>
    </font>
    <font>
      <b/>
      <sz val="11"/>
      <color indexed="1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4"/>
      <color rgb="FF0070C0"/>
      <name val="Calibri"/>
      <family val="2"/>
      <charset val="162"/>
      <scheme val="minor"/>
    </font>
    <font>
      <sz val="14"/>
      <color rgb="FFC00000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b/>
      <sz val="14"/>
      <color theme="1"/>
      <name val="Arial Black"/>
      <family val="2"/>
      <charset val="16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top"/>
    </xf>
    <xf numFmtId="4" fontId="0" fillId="0" borderId="0" xfId="0" applyNumberFormat="1"/>
    <xf numFmtId="4" fontId="0" fillId="0" borderId="0" xfId="0" applyNumberFormat="1" applyAlignment="1">
      <alignment horizontal="center" vertical="top"/>
    </xf>
    <xf numFmtId="164" fontId="6" fillId="3" borderId="0" xfId="1" applyNumberFormat="1" applyFont="1" applyFill="1" applyAlignment="1" applyProtection="1">
      <alignment horizontal="center"/>
    </xf>
    <xf numFmtId="164" fontId="7" fillId="3" borderId="0" xfId="1" applyNumberFormat="1" applyFont="1" applyFill="1" applyAlignment="1" applyProtection="1">
      <alignment horizontal="center"/>
    </xf>
    <xf numFmtId="0" fontId="5" fillId="4" borderId="0" xfId="1" applyFont="1" applyFill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top"/>
    </xf>
    <xf numFmtId="49" fontId="8" fillId="0" borderId="0" xfId="0" applyNumberFormat="1" applyFont="1"/>
    <xf numFmtId="3" fontId="0" fillId="0" borderId="0" xfId="0" applyNumberFormat="1"/>
    <xf numFmtId="0" fontId="6" fillId="3" borderId="0" xfId="1" applyFont="1" applyFill="1" applyAlignment="1" applyProtection="1">
      <alignment horizontal="right"/>
    </xf>
    <xf numFmtId="4" fontId="9" fillId="3" borderId="0" xfId="1" applyNumberFormat="1" applyFont="1" applyFill="1" applyProtection="1"/>
    <xf numFmtId="9" fontId="9" fillId="3" borderId="0" xfId="1" applyNumberFormat="1" applyFont="1" applyFill="1" applyAlignment="1" applyProtection="1">
      <alignment horizontal="center"/>
    </xf>
    <xf numFmtId="0" fontId="9" fillId="3" borderId="0" xfId="1" applyNumberFormat="1" applyFont="1" applyFill="1" applyAlignment="1" applyProtection="1">
      <alignment horizontal="center"/>
    </xf>
    <xf numFmtId="0" fontId="10" fillId="3" borderId="0" xfId="1" applyFont="1" applyFill="1" applyAlignment="1" applyProtection="1">
      <alignment horizontal="right"/>
    </xf>
    <xf numFmtId="4" fontId="10" fillId="3" borderId="0" xfId="1" applyNumberFormat="1" applyFont="1" applyFill="1" applyAlignment="1" applyProtection="1">
      <alignment horizontal="center"/>
    </xf>
    <xf numFmtId="0" fontId="6" fillId="3" borderId="0" xfId="1" applyFont="1" applyFill="1" applyProtection="1"/>
    <xf numFmtId="4" fontId="6" fillId="3" borderId="0" xfId="1" applyNumberFormat="1" applyFont="1" applyFill="1" applyProtection="1"/>
    <xf numFmtId="0" fontId="7" fillId="3" borderId="0" xfId="1" applyFont="1" applyFill="1" applyAlignment="1" applyProtection="1">
      <alignment horizontal="center"/>
    </xf>
    <xf numFmtId="0" fontId="11" fillId="5" borderId="0" xfId="1" applyNumberFormat="1" applyFont="1" applyFill="1" applyAlignment="1">
      <alignment horizontal="center" vertical="center"/>
    </xf>
    <xf numFmtId="0" fontId="11" fillId="5" borderId="1" xfId="1" applyNumberFormat="1" applyFont="1" applyFill="1" applyBorder="1" applyAlignment="1">
      <alignment horizontal="center" vertical="center"/>
    </xf>
    <xf numFmtId="4" fontId="7" fillId="6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%40 - Vurgu5" xfId="1" builtinId="47"/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numFmt numFmtId="0" formatCode="General"/>
      <fill>
        <patternFill patternType="solid">
          <fgColor indexed="64"/>
          <bgColor theme="1" tint="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o1" displayName="Tablo1" ref="F2:I12" headerRowDxfId="2" dataDxfId="1" totalsRowDxfId="0" headerRowCellStyle="%40 - Vurgu5" dataCellStyle="%40 - Vurgu5" totalsRowCellStyle="%40 - Vurgu5">
  <tableColumns count="4">
    <tableColumn id="1" name="Sütun1" totalsRowLabel="Toplam" dataDxfId="7" dataCellStyle="%40 - Vurgu5"/>
    <tableColumn id="2" name="Miktar" dataDxfId="6" dataCellStyle="%40 - Vurgu5"/>
    <tableColumn id="3" name="Sütun3" dataDxfId="5" dataCellStyle="%40 - Vurgu5"/>
    <tableColumn id="4" name="Tutarlar" totalsRowFunction="sum" dataDxfId="3" totalsRowDxfId="4" dataCellStyle="%40 - Vurgu5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F1:I14"/>
  <sheetViews>
    <sheetView tabSelected="1" workbookViewId="0">
      <selection activeCell="F14" sqref="F14:I14"/>
    </sheetView>
  </sheetViews>
  <sheetFormatPr defaultRowHeight="15" x14ac:dyDescent="0.25"/>
  <cols>
    <col min="6" max="7" width="26.42578125" customWidth="1"/>
    <col min="8" max="8" width="24.42578125" customWidth="1"/>
    <col min="9" max="9" width="20.85546875" customWidth="1"/>
  </cols>
  <sheetData>
    <row r="1" spans="6:9" ht="26.25" customHeight="1" x14ac:dyDescent="0.45">
      <c r="F1" s="24" t="s">
        <v>23</v>
      </c>
      <c r="G1" s="25"/>
      <c r="H1" s="25"/>
      <c r="I1" s="25"/>
    </row>
    <row r="2" spans="6:9" ht="34.5" customHeight="1" x14ac:dyDescent="0.25">
      <c r="F2" s="21" t="s">
        <v>3</v>
      </c>
      <c r="G2" s="21" t="s">
        <v>18</v>
      </c>
      <c r="H2" s="21" t="s">
        <v>4</v>
      </c>
      <c r="I2" s="22" t="s">
        <v>5</v>
      </c>
    </row>
    <row r="3" spans="6:9" ht="39" customHeight="1" x14ac:dyDescent="0.25">
      <c r="F3" s="6"/>
      <c r="G3" s="23">
        <v>655000</v>
      </c>
      <c r="H3" s="7"/>
      <c r="I3" s="8"/>
    </row>
    <row r="4" spans="6:9" ht="18.75" x14ac:dyDescent="0.3">
      <c r="F4" s="12" t="s">
        <v>7</v>
      </c>
      <c r="G4" s="13">
        <f>formüller!A2</f>
        <v>40000</v>
      </c>
      <c r="H4" s="14" t="s">
        <v>8</v>
      </c>
      <c r="I4" s="4">
        <f>IF(formüller!F2 &lt;=5100,5100,formüller!F2)</f>
        <v>6000</v>
      </c>
    </row>
    <row r="5" spans="6:9" ht="18.75" x14ac:dyDescent="0.3">
      <c r="F5" s="12" t="s">
        <v>6</v>
      </c>
      <c r="G5" s="13">
        <f>formüller!A3</f>
        <v>50000</v>
      </c>
      <c r="H5" s="15" t="s">
        <v>9</v>
      </c>
      <c r="I5" s="4">
        <f>formüller!F3</f>
        <v>6500</v>
      </c>
    </row>
    <row r="6" spans="6:9" ht="18.75" x14ac:dyDescent="0.3">
      <c r="F6" s="12" t="s">
        <v>6</v>
      </c>
      <c r="G6" s="13">
        <f>formüller!A4</f>
        <v>90000</v>
      </c>
      <c r="H6" s="15" t="s">
        <v>10</v>
      </c>
      <c r="I6" s="4">
        <f>formüller!F4</f>
        <v>8550</v>
      </c>
    </row>
    <row r="7" spans="6:9" ht="18.75" x14ac:dyDescent="0.3">
      <c r="F7" s="12" t="s">
        <v>6</v>
      </c>
      <c r="G7" s="13">
        <f>formüller!A5</f>
        <v>250000</v>
      </c>
      <c r="H7" s="15" t="s">
        <v>11</v>
      </c>
      <c r="I7" s="4">
        <f>formüller!F5</f>
        <v>17500</v>
      </c>
    </row>
    <row r="8" spans="6:9" ht="18.75" x14ac:dyDescent="0.3">
      <c r="F8" s="12" t="s">
        <v>6</v>
      </c>
      <c r="G8" s="13">
        <f>formüller!A6</f>
        <v>620000</v>
      </c>
      <c r="H8" s="15" t="s">
        <v>12</v>
      </c>
      <c r="I8" s="4">
        <f>formüller!F6</f>
        <v>11250</v>
      </c>
    </row>
    <row r="9" spans="6:9" ht="18.75" x14ac:dyDescent="0.3">
      <c r="F9" s="12" t="s">
        <v>6</v>
      </c>
      <c r="G9" s="13">
        <f>formüller!A7</f>
        <v>775000</v>
      </c>
      <c r="H9" s="15" t="s">
        <v>13</v>
      </c>
      <c r="I9" s="4">
        <f>formüller!F7</f>
        <v>0</v>
      </c>
    </row>
    <row r="10" spans="6:9" ht="18.75" x14ac:dyDescent="0.3">
      <c r="F10" s="12" t="s">
        <v>6</v>
      </c>
      <c r="G10" s="13">
        <f>formüller!A8</f>
        <v>1275000</v>
      </c>
      <c r="H10" s="15" t="s">
        <v>14</v>
      </c>
      <c r="I10" s="4">
        <f>formüller!F8</f>
        <v>0</v>
      </c>
    </row>
    <row r="11" spans="6:9" ht="18.75" x14ac:dyDescent="0.3">
      <c r="F11" s="16" t="s">
        <v>21</v>
      </c>
      <c r="G11" s="17" t="s">
        <v>20</v>
      </c>
      <c r="H11" s="15" t="s">
        <v>15</v>
      </c>
      <c r="I11" s="4">
        <f>formüller!F9</f>
        <v>0</v>
      </c>
    </row>
    <row r="12" spans="6:9" ht="27" customHeight="1" x14ac:dyDescent="0.3">
      <c r="F12" s="18"/>
      <c r="G12" s="19"/>
      <c r="H12" s="20" t="s">
        <v>19</v>
      </c>
      <c r="I12" s="5">
        <f>SUM(I4:I11)</f>
        <v>49800</v>
      </c>
    </row>
    <row r="14" spans="6:9" x14ac:dyDescent="0.25">
      <c r="F14" s="26" t="s">
        <v>24</v>
      </c>
      <c r="G14" s="27"/>
      <c r="H14" s="27"/>
      <c r="I14" s="27"/>
    </row>
  </sheetData>
  <sheetProtection sheet="1" objects="1" scenarios="1"/>
  <mergeCells count="2">
    <mergeCell ref="F1:I1"/>
    <mergeCell ref="F14:I14"/>
  </mergeCells>
  <phoneticPr fontId="1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7" sqref="C7"/>
    </sheetView>
  </sheetViews>
  <sheetFormatPr defaultRowHeight="15" x14ac:dyDescent="0.25"/>
  <cols>
    <col min="1" max="1" width="17.28515625" style="3" customWidth="1"/>
    <col min="2" max="2" width="20.28515625" style="3" customWidth="1"/>
    <col min="3" max="3" width="13" style="1" customWidth="1"/>
    <col min="4" max="4" width="13.85546875" style="2" customWidth="1"/>
    <col min="5" max="5" width="15" customWidth="1"/>
    <col min="6" max="6" width="13" customWidth="1"/>
  </cols>
  <sheetData>
    <row r="1" spans="1:6" x14ac:dyDescent="0.25">
      <c r="A1" s="9" t="s">
        <v>0</v>
      </c>
      <c r="B1" s="9" t="s">
        <v>1</v>
      </c>
      <c r="C1" s="9" t="s">
        <v>2</v>
      </c>
      <c r="D1" s="10" t="s">
        <v>16</v>
      </c>
      <c r="E1" s="9" t="s">
        <v>17</v>
      </c>
      <c r="F1" s="9" t="s">
        <v>22</v>
      </c>
    </row>
    <row r="2" spans="1:6" x14ac:dyDescent="0.25">
      <c r="A2" s="3">
        <v>40000</v>
      </c>
      <c r="B2" s="3">
        <v>50000</v>
      </c>
      <c r="C2" s="1">
        <v>0.15</v>
      </c>
      <c r="D2" s="2">
        <f t="shared" ref="D2:D9" si="0">A2*C2</f>
        <v>6000</v>
      </c>
      <c r="E2" s="2">
        <f>IF('vekalet-ücreti-hesaplama'!G$3 &lt;=A2,'vekalet-ücreti-hesaplama'!G$3*C2,D2)</f>
        <v>6000</v>
      </c>
      <c r="F2" s="11">
        <f>IF(SUM(E3:E$9)  + D2&gt; D2,D2,E2)</f>
        <v>6000</v>
      </c>
    </row>
    <row r="3" spans="1:6" x14ac:dyDescent="0.25">
      <c r="A3" s="3">
        <v>50000</v>
      </c>
      <c r="B3" s="3">
        <f>A2 + A3</f>
        <v>90000</v>
      </c>
      <c r="C3" s="1">
        <v>0.13</v>
      </c>
      <c r="D3" s="2">
        <f t="shared" si="0"/>
        <v>6500</v>
      </c>
      <c r="E3" s="2">
        <f>IF(AND('vekalet-ücreti-hesaplama'!G$3 &gt;= A2,'vekalet-ücreti-hesaplama'!G$3&lt;=B3), ('vekalet-ücreti-hesaplama'!G$3 - A2) * C3,0)</f>
        <v>0</v>
      </c>
      <c r="F3" s="11">
        <f>IF(SUM(E4:E$9)  + D3&gt; D3,D3,E3)</f>
        <v>6500</v>
      </c>
    </row>
    <row r="4" spans="1:6" x14ac:dyDescent="0.25">
      <c r="A4" s="3">
        <v>90000</v>
      </c>
      <c r="B4" s="3">
        <f>A2 + A3 + A4</f>
        <v>180000</v>
      </c>
      <c r="C4" s="1">
        <v>9.5000000000000001E-2</v>
      </c>
      <c r="D4" s="2">
        <f t="shared" si="0"/>
        <v>8550</v>
      </c>
      <c r="E4" s="2">
        <f>IF(AND('vekalet-ücreti-hesaplama'!G$3 &gt; B3,'vekalet-ücreti-hesaplama'!G$3&lt;=B4), ('vekalet-ücreti-hesaplama'!G$3 - (A3 + A2)) * C4,0)</f>
        <v>0</v>
      </c>
      <c r="F4" s="11">
        <f>IF(SUM(E5:E$9)  + D4&gt; D4,D4,E4)</f>
        <v>8550</v>
      </c>
    </row>
    <row r="5" spans="1:6" x14ac:dyDescent="0.25">
      <c r="A5" s="3">
        <v>250000</v>
      </c>
      <c r="B5" s="3">
        <f>A2 +A3 + A4 + A5</f>
        <v>430000</v>
      </c>
      <c r="C5" s="1">
        <v>7.0000000000000007E-2</v>
      </c>
      <c r="D5" s="2">
        <f t="shared" si="0"/>
        <v>17500</v>
      </c>
      <c r="E5" s="2">
        <f>IF(AND('vekalet-ücreti-hesaplama'!G$3 &gt; B4,'vekalet-ücreti-hesaplama'!G$3&lt;=B5), ('vekalet-ücreti-hesaplama'!G$3 - (A4 + A3 + A2)) * C5,0)</f>
        <v>0</v>
      </c>
      <c r="F5" s="11">
        <f>IF(SUM(E6:E$9)  + D5&gt; D5,D5,E5)</f>
        <v>17500</v>
      </c>
    </row>
    <row r="6" spans="1:6" x14ac:dyDescent="0.25">
      <c r="A6" s="3">
        <v>620000</v>
      </c>
      <c r="B6" s="3">
        <f>A2 + A3 +A4 + A5 + A6</f>
        <v>1050000</v>
      </c>
      <c r="C6" s="1">
        <v>0.05</v>
      </c>
      <c r="D6" s="2">
        <f t="shared" si="0"/>
        <v>31000</v>
      </c>
      <c r="E6" s="2">
        <f>IF(AND('vekalet-ücreti-hesaplama'!G$3 &gt; B5,'vekalet-ücreti-hesaplama'!G$3&lt;=B6), ('vekalet-ücreti-hesaplama'!G$3 - (A5 + A4 + A3 + A2)) * C6,0)</f>
        <v>11250</v>
      </c>
      <c r="F6" s="11">
        <f>IF(SUM(E7:E$9)  + D6&gt; D6,D6,E6)</f>
        <v>11250</v>
      </c>
    </row>
    <row r="7" spans="1:6" x14ac:dyDescent="0.25">
      <c r="A7" s="3">
        <v>775000</v>
      </c>
      <c r="B7" s="3">
        <f>A2 + A3 + A4 +A5 + A6 + A7</f>
        <v>1825000</v>
      </c>
      <c r="C7" s="1">
        <v>3.5000000000000003E-2</v>
      </c>
      <c r="D7" s="2">
        <f t="shared" si="0"/>
        <v>27125.000000000004</v>
      </c>
      <c r="E7" s="2">
        <f>IF(AND('vekalet-ücreti-hesaplama'!G$3 &gt; B6,'vekalet-ücreti-hesaplama'!G$3&lt;=B7), ('vekalet-ücreti-hesaplama'!G$3 - (A6 + A5 + A4 + A3+ A2)) * C7,0)</f>
        <v>0</v>
      </c>
      <c r="F7" s="11">
        <f>IF(SUM(E8:E$9)  + D7&gt; D7,D7,E7)</f>
        <v>0</v>
      </c>
    </row>
    <row r="8" spans="1:6" x14ac:dyDescent="0.25">
      <c r="A8" s="3">
        <v>1275000</v>
      </c>
      <c r="B8" s="3">
        <f>A2 + A3 + A4 + A5 +A6 + A7 + A8</f>
        <v>3100000</v>
      </c>
      <c r="C8" s="1">
        <v>1.7999999999999999E-2</v>
      </c>
      <c r="D8" s="2">
        <f t="shared" si="0"/>
        <v>22950</v>
      </c>
      <c r="E8" s="2">
        <f>IF(AND('vekalet-ücreti-hesaplama'!G$3 &gt; B7,'vekalet-ücreti-hesaplama'!G$3&lt;=B8), ('vekalet-ücreti-hesaplama'!G$3 - (A7 + A6 + A5 + A4+ A3+ A2)) * C8,0)</f>
        <v>0</v>
      </c>
      <c r="F8" s="11">
        <f>IF(SUM(E9:E$9)  + D8&gt; D8,D8,E8)</f>
        <v>0</v>
      </c>
    </row>
    <row r="9" spans="1:6" x14ac:dyDescent="0.25">
      <c r="A9" s="3">
        <v>3100000</v>
      </c>
      <c r="B9" s="3">
        <v>9999999990</v>
      </c>
      <c r="C9" s="1">
        <v>0.01</v>
      </c>
      <c r="D9" s="2">
        <f t="shared" si="0"/>
        <v>31000</v>
      </c>
      <c r="E9" s="2">
        <f>IF(AND('vekalet-ücreti-hesaplama'!G$3 &gt; B8,'vekalet-ücreti-hesaplama'!G$3&lt;=B9), ('vekalet-ücreti-hesaplama'!G$3 - (A8 + A7 + A6 + A5+ A4+ A3+ A2)) * C9,0)</f>
        <v>0</v>
      </c>
      <c r="F9" s="11">
        <f>IF(SUM(E$9:E9)  + D9&lt; D9,D9,E9)</f>
        <v>0</v>
      </c>
    </row>
    <row r="11" spans="1:6" x14ac:dyDescent="0.25">
      <c r="E11" s="2"/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vekalet-ücreti-hesaplama</vt:lpstr>
      <vt:lpstr>formüller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demir</dc:creator>
  <cp:lastModifiedBy>yasin demir</cp:lastModifiedBy>
  <dcterms:created xsi:type="dcterms:W3CDTF">2015-06-05T18:19:34Z</dcterms:created>
  <dcterms:modified xsi:type="dcterms:W3CDTF">2022-04-30T05:06:47Z</dcterms:modified>
</cp:coreProperties>
</file>